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definedNames>
    <definedName name="_xlnm._FilterDatabase" localSheetId="0" hidden="1">Sheet1!$A$2:$G$33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73" name="ID_EEEB5D981E4B450F8B571D590A5F3C6D"/>
        <xdr:cNvPicPr>
          <a:picLocks noChangeAspect="1"/>
        </xdr:cNvPicPr>
      </xdr:nvPicPr>
      <xdr:blipFill>
        <a:blip r:embed="rId1"/>
        <a:stretch>
          <a:fillRect/>
        </a:stretch>
      </xdr:blipFill>
      <xdr:spPr>
        <a:xfrm>
          <a:off x="11572875" y="36016565"/>
          <a:ext cx="1555750" cy="1567180"/>
        </a:xfrm>
        <a:prstGeom prst="rect">
          <a:avLst/>
        </a:prstGeom>
        <a:noFill/>
        <a:ln w="9525">
          <a:noFill/>
        </a:ln>
      </xdr:spPr>
    </xdr:pic>
  </etc:cellImage>
  <etc:cellImage>
    <xdr:pic>
      <xdr:nvPicPr>
        <xdr:cNvPr id="40" name="ID_FEA64B5E02B24B6F8F988C4393C5ACEA"/>
        <xdr:cNvPicPr/>
      </xdr:nvPicPr>
      <xdr:blipFill>
        <a:blip r:embed="rId2"/>
        <a:stretch>
          <a:fillRect/>
        </a:stretch>
      </xdr:blipFill>
      <xdr:spPr>
        <a:xfrm>
          <a:off x="11911965" y="5557520"/>
          <a:ext cx="1080135" cy="1077595"/>
        </a:xfrm>
        <a:prstGeom prst="rect">
          <a:avLst/>
        </a:prstGeom>
        <a:noFill/>
        <a:ln>
          <a:noFill/>
        </a:ln>
      </xdr:spPr>
    </xdr:pic>
  </etc:cellImage>
  <etc:cellImage>
    <xdr:pic>
      <xdr:nvPicPr>
        <xdr:cNvPr id="57" name="ID_F1FA068F9C5B4F29AA008C68C9D153C6" descr="httpwww.ahhmhb.com"/>
        <xdr:cNvPicPr/>
      </xdr:nvPicPr>
      <xdr:blipFill>
        <a:blip r:embed="rId3"/>
        <a:stretch>
          <a:fillRect/>
        </a:stretch>
      </xdr:blipFill>
      <xdr:spPr>
        <a:xfrm>
          <a:off x="11807190" y="13911580"/>
          <a:ext cx="1080135" cy="1075690"/>
        </a:xfrm>
        <a:prstGeom prst="rect">
          <a:avLst/>
        </a:prstGeom>
      </xdr:spPr>
    </xdr:pic>
  </etc:cellImage>
  <etc:cellImage>
    <xdr:pic>
      <xdr:nvPicPr>
        <xdr:cNvPr id="58" name="ID_4A1390AC004746A4A98B0159EF869CAD"/>
        <xdr:cNvPicPr/>
      </xdr:nvPicPr>
      <xdr:blipFill>
        <a:blip r:embed="rId4"/>
        <a:stretch>
          <a:fillRect/>
        </a:stretch>
      </xdr:blipFill>
      <xdr:spPr>
        <a:xfrm>
          <a:off x="11789410" y="52361465"/>
          <a:ext cx="1080135" cy="1080135"/>
        </a:xfrm>
        <a:prstGeom prst="rect">
          <a:avLst/>
        </a:prstGeom>
        <a:noFill/>
        <a:ln>
          <a:noFill/>
        </a:ln>
      </xdr:spPr>
    </xdr:pic>
  </etc:cellImage>
  <etc:cellImage>
    <xdr:pic>
      <xdr:nvPicPr>
        <xdr:cNvPr id="11" name="ID_94A2828ACBF5461F9B8A631D1C46ABE0"/>
        <xdr:cNvPicPr/>
      </xdr:nvPicPr>
      <xdr:blipFill>
        <a:blip r:embed="rId5"/>
        <a:stretch>
          <a:fillRect/>
        </a:stretch>
      </xdr:blipFill>
      <xdr:spPr>
        <a:xfrm>
          <a:off x="11812270" y="24841200"/>
          <a:ext cx="1080135" cy="1080135"/>
        </a:xfrm>
        <a:prstGeom prst="rect">
          <a:avLst/>
        </a:prstGeom>
        <a:noFill/>
        <a:ln>
          <a:noFill/>
        </a:ln>
      </xdr:spPr>
    </xdr:pic>
  </etc:cellImage>
  <etc:cellImage>
    <xdr:pic>
      <xdr:nvPicPr>
        <xdr:cNvPr id="62" name="ID_A3412A95E12143C6BA6906D28F852706"/>
        <xdr:cNvPicPr/>
      </xdr:nvPicPr>
      <xdr:blipFill>
        <a:blip r:embed="rId6"/>
        <a:stretch>
          <a:fillRect/>
        </a:stretch>
      </xdr:blipFill>
      <xdr:spPr>
        <a:xfrm>
          <a:off x="11805285" y="34813240"/>
          <a:ext cx="1080135" cy="1080135"/>
        </a:xfrm>
        <a:prstGeom prst="rect">
          <a:avLst/>
        </a:prstGeom>
        <a:noFill/>
        <a:ln>
          <a:noFill/>
        </a:ln>
      </xdr:spPr>
    </xdr:pic>
  </etc:cellImage>
  <etc:cellImage>
    <xdr:pic>
      <xdr:nvPicPr>
        <xdr:cNvPr id="93" name="ID_C3E19ADCDD1B4DE5BA3E2F0FBE85FD2A"/>
        <xdr:cNvPicPr/>
      </xdr:nvPicPr>
      <xdr:blipFill>
        <a:blip r:embed="rId7"/>
        <a:stretch>
          <a:fillRect/>
        </a:stretch>
      </xdr:blipFill>
      <xdr:spPr>
        <a:xfrm>
          <a:off x="11822430" y="63988315"/>
          <a:ext cx="1080135" cy="1078230"/>
        </a:xfrm>
        <a:prstGeom prst="rect">
          <a:avLst/>
        </a:prstGeom>
        <a:noFill/>
        <a:ln w="9525">
          <a:noFill/>
        </a:ln>
      </xdr:spPr>
    </xdr:pic>
  </etc:cellImage>
  <etc:cellImage>
    <xdr:pic>
      <xdr:nvPicPr>
        <xdr:cNvPr id="37" name="ID_C060E21556BE4C5CB851D66381E6978A" descr="下载"/>
        <xdr:cNvPicPr/>
      </xdr:nvPicPr>
      <xdr:blipFill>
        <a:blip r:embed="rId8"/>
        <a:stretch>
          <a:fillRect/>
        </a:stretch>
      </xdr:blipFill>
      <xdr:spPr>
        <a:xfrm>
          <a:off x="11753215" y="117555645"/>
          <a:ext cx="1080135" cy="1080135"/>
        </a:xfrm>
        <a:prstGeom prst="rect">
          <a:avLst/>
        </a:prstGeom>
      </xdr:spPr>
    </xdr:pic>
  </etc:cellImage>
  <etc:cellImage>
    <xdr:pic>
      <xdr:nvPicPr>
        <xdr:cNvPr id="76" name="ID_8B5307BE87914A08A51A56B8FC354102"/>
        <xdr:cNvPicPr/>
      </xdr:nvPicPr>
      <xdr:blipFill>
        <a:blip r:embed="rId9"/>
        <a:stretch>
          <a:fillRect/>
        </a:stretch>
      </xdr:blipFill>
      <xdr:spPr>
        <a:xfrm>
          <a:off x="11789410" y="112490885"/>
          <a:ext cx="1080135" cy="1080135"/>
        </a:xfrm>
        <a:prstGeom prst="rect">
          <a:avLst/>
        </a:prstGeom>
        <a:noFill/>
        <a:ln>
          <a:noFill/>
        </a:ln>
      </xdr:spPr>
    </xdr:pic>
  </etc:cellImage>
  <etc:cellImage>
    <xdr:pic>
      <xdr:nvPicPr>
        <xdr:cNvPr id="91" name="ID_38960D5BC1034139AB86CC1EB7A07D2B"/>
        <xdr:cNvPicPr/>
      </xdr:nvPicPr>
      <xdr:blipFill>
        <a:blip r:embed="rId10"/>
        <a:stretch>
          <a:fillRect/>
        </a:stretch>
      </xdr:blipFill>
      <xdr:spPr>
        <a:xfrm>
          <a:off x="11830685" y="60017660"/>
          <a:ext cx="1080770" cy="1080770"/>
        </a:xfrm>
        <a:prstGeom prst="rect">
          <a:avLst/>
        </a:prstGeom>
        <a:noFill/>
        <a:ln w="9525">
          <a:noFill/>
        </a:ln>
      </xdr:spPr>
    </xdr:pic>
  </etc:cellImage>
  <etc:cellImage>
    <xdr:pic>
      <xdr:nvPicPr>
        <xdr:cNvPr id="22" name="ID_B9964A2D3A7749D6939C9A5810712C62" descr="企业二维码"/>
        <xdr:cNvPicPr/>
      </xdr:nvPicPr>
      <xdr:blipFill>
        <a:blip r:embed="rId11"/>
        <a:stretch>
          <a:fillRect/>
        </a:stretch>
      </xdr:blipFill>
      <xdr:spPr>
        <a:xfrm>
          <a:off x="11753215" y="68791455"/>
          <a:ext cx="1080135" cy="1084580"/>
        </a:xfrm>
        <a:prstGeom prst="rect">
          <a:avLst/>
        </a:prstGeom>
      </xdr:spPr>
    </xdr:pic>
  </etc:cellImage>
  <etc:cellImage>
    <xdr:pic>
      <xdr:nvPicPr>
        <xdr:cNvPr id="96" name="ID_F2C5EA43E36C405B9B8ECD385160CCD8"/>
        <xdr:cNvPicPr/>
      </xdr:nvPicPr>
      <xdr:blipFill>
        <a:blip r:embed="rId12"/>
        <a:stretch>
          <a:fillRect/>
        </a:stretch>
      </xdr:blipFill>
      <xdr:spPr>
        <a:xfrm>
          <a:off x="11941175" y="92874465"/>
          <a:ext cx="1080135" cy="1082675"/>
        </a:xfrm>
        <a:prstGeom prst="rect">
          <a:avLst/>
        </a:prstGeom>
        <a:noFill/>
        <a:ln>
          <a:noFill/>
        </a:ln>
      </xdr:spPr>
    </xdr:pic>
  </etc:cellImage>
  <etc:cellImage>
    <xdr:pic>
      <xdr:nvPicPr>
        <xdr:cNvPr id="23" name="ID_EC6BDC3004394FB69FA74FCCE65AA1E6"/>
        <xdr:cNvPicPr/>
      </xdr:nvPicPr>
      <xdr:blipFill>
        <a:blip r:embed="rId13"/>
        <a:stretch>
          <a:fillRect/>
        </a:stretch>
      </xdr:blipFill>
      <xdr:spPr>
        <a:xfrm>
          <a:off x="11753215" y="70067170"/>
          <a:ext cx="1080135" cy="1080135"/>
        </a:xfrm>
        <a:prstGeom prst="rect">
          <a:avLst/>
        </a:prstGeom>
        <a:noFill/>
        <a:ln w="9525">
          <a:noFill/>
        </a:ln>
      </xdr:spPr>
    </xdr:pic>
  </etc:cellImage>
  <etc:cellImage>
    <xdr:pic>
      <xdr:nvPicPr>
        <xdr:cNvPr id="3" name="ID_1E6A263848F242788564E52AAA5B56B1" descr="安徽天晟环保科技有限公司 (1)"/>
        <xdr:cNvPicPr>
          <a:picLocks noChangeAspect="1"/>
        </xdr:cNvPicPr>
      </xdr:nvPicPr>
      <xdr:blipFill>
        <a:blip r:embed="rId14"/>
        <a:stretch>
          <a:fillRect/>
        </a:stretch>
      </xdr:blipFill>
      <xdr:spPr>
        <a:xfrm>
          <a:off x="6624955" y="948055"/>
          <a:ext cx="1009650" cy="999490"/>
        </a:xfrm>
        <a:prstGeom prst="rect">
          <a:avLst/>
        </a:prstGeom>
      </xdr:spPr>
    </xdr:pic>
  </etc:cellImage>
  <etc:cellImage>
    <xdr:pic>
      <xdr:nvPicPr>
        <xdr:cNvPr id="97" name="ID_17B851AA5D6546DBB8A845F4462BA4F9"/>
        <xdr:cNvPicPr/>
      </xdr:nvPicPr>
      <xdr:blipFill>
        <a:blip r:embed="rId15"/>
        <a:stretch>
          <a:fillRect/>
        </a:stretch>
      </xdr:blipFill>
      <xdr:spPr>
        <a:xfrm>
          <a:off x="11846560" y="120496330"/>
          <a:ext cx="1080135" cy="1079500"/>
        </a:xfrm>
        <a:prstGeom prst="rect">
          <a:avLst/>
        </a:prstGeom>
        <a:noFill/>
        <a:ln>
          <a:noFill/>
        </a:ln>
      </xdr:spPr>
    </xdr:pic>
  </etc:cellImage>
  <etc:cellImage>
    <xdr:pic>
      <xdr:nvPicPr>
        <xdr:cNvPr id="24" name="ID_58CA1FFD7A6047D2A82CAC466A4C35D6"/>
        <xdr:cNvPicPr/>
      </xdr:nvPicPr>
      <xdr:blipFill>
        <a:blip r:embed="rId16"/>
        <a:stretch>
          <a:fillRect/>
        </a:stretch>
      </xdr:blipFill>
      <xdr:spPr>
        <a:xfrm>
          <a:off x="11896090" y="73103740"/>
          <a:ext cx="1080135" cy="1080135"/>
        </a:xfrm>
        <a:prstGeom prst="rect">
          <a:avLst/>
        </a:prstGeom>
        <a:noFill/>
        <a:ln>
          <a:noFill/>
        </a:ln>
      </xdr:spPr>
    </xdr:pic>
  </etc:cellImage>
  <etc:cellImage>
    <xdr:pic>
      <xdr:nvPicPr>
        <xdr:cNvPr id="26" name="ID_6C81E8A4DC20476C9B332D4853F75D46" descr="qrcode_for_gh_6dbe750fa1a5_258"/>
        <xdr:cNvPicPr/>
      </xdr:nvPicPr>
      <xdr:blipFill>
        <a:blip r:embed="rId17"/>
        <a:stretch>
          <a:fillRect/>
        </a:stretch>
      </xdr:blipFill>
      <xdr:spPr>
        <a:xfrm>
          <a:off x="11870690" y="89394665"/>
          <a:ext cx="1080135" cy="1080135"/>
        </a:xfrm>
        <a:prstGeom prst="rect">
          <a:avLst/>
        </a:prstGeom>
      </xdr:spPr>
    </xdr:pic>
  </etc:cellImage>
  <etc:cellImage>
    <xdr:pic>
      <xdr:nvPicPr>
        <xdr:cNvPr id="86" name="ID_BC7043DAAADE4E569338F7FA9DE38C2F"/>
        <xdr:cNvPicPr/>
      </xdr:nvPicPr>
      <xdr:blipFill>
        <a:blip r:embed="rId18"/>
        <a:stretch>
          <a:fillRect/>
        </a:stretch>
      </xdr:blipFill>
      <xdr:spPr>
        <a:xfrm>
          <a:off x="11888470" y="148667470"/>
          <a:ext cx="1080135" cy="1080135"/>
        </a:xfrm>
        <a:prstGeom prst="rect">
          <a:avLst/>
        </a:prstGeom>
        <a:noFill/>
        <a:ln>
          <a:noFill/>
        </a:ln>
      </xdr:spPr>
    </xdr:pic>
  </etc:cellImage>
  <etc:cellImage>
    <xdr:pic>
      <xdr:nvPicPr>
        <xdr:cNvPr id="88" name="ID_22D236ACE2D84340832EEB7872347A50"/>
        <xdr:cNvPicPr/>
      </xdr:nvPicPr>
      <xdr:blipFill>
        <a:blip r:embed="rId19">
          <a:extLst>
            <a:ext uri="{28A0092B-C50C-407E-A947-70E740481C1C}">
              <a14:useLocalDpi xmlns:a14="http://schemas.microsoft.com/office/drawing/2010/main" val="0"/>
            </a:ext>
          </a:extLst>
        </a:blip>
        <a:stretch>
          <a:fillRect/>
        </a:stretch>
      </xdr:blipFill>
      <xdr:spPr>
        <a:xfrm>
          <a:off x="11753215" y="151773890"/>
          <a:ext cx="1080135" cy="1080135"/>
        </a:xfrm>
        <a:prstGeom prst="rect">
          <a:avLst/>
        </a:prstGeom>
      </xdr:spPr>
    </xdr:pic>
  </etc:cellImage>
  <etc:cellImage>
    <xdr:pic>
      <xdr:nvPicPr>
        <xdr:cNvPr id="99" name="ID_B00F94CA42C14ACE83C1B53E3AE782F3"/>
        <xdr:cNvPicPr/>
      </xdr:nvPicPr>
      <xdr:blipFill>
        <a:blip r:embed="rId20"/>
        <a:stretch>
          <a:fillRect/>
        </a:stretch>
      </xdr:blipFill>
      <xdr:spPr>
        <a:xfrm>
          <a:off x="11836400" y="124372370"/>
          <a:ext cx="1080770" cy="1086485"/>
        </a:xfrm>
        <a:prstGeom prst="rect">
          <a:avLst/>
        </a:prstGeom>
        <a:noFill/>
        <a:ln>
          <a:noFill/>
        </a:ln>
      </xdr:spPr>
    </xdr:pic>
  </etc:cellImage>
  <etc:cellImage>
    <xdr:pic>
      <xdr:nvPicPr>
        <xdr:cNvPr id="85" name="ID_7D95A5A938A442F7976B8C662F8347E0" descr="e01692078c17babb9f3eae5b37b409f"/>
        <xdr:cNvPicPr/>
      </xdr:nvPicPr>
      <xdr:blipFill>
        <a:blip r:embed="rId21"/>
        <a:stretch>
          <a:fillRect/>
        </a:stretch>
      </xdr:blipFill>
      <xdr:spPr>
        <a:xfrm>
          <a:off x="11908790" y="147256500"/>
          <a:ext cx="1080135" cy="1080135"/>
        </a:xfrm>
        <a:prstGeom prst="rect">
          <a:avLst/>
        </a:prstGeom>
      </xdr:spPr>
    </xdr:pic>
  </etc:cellImage>
  <etc:cellImage>
    <xdr:pic>
      <xdr:nvPicPr>
        <xdr:cNvPr id="47" name="ID_F13A34C1F802456F8574829CA9949954"/>
        <xdr:cNvPicPr/>
      </xdr:nvPicPr>
      <xdr:blipFill>
        <a:blip r:embed="rId22"/>
        <a:stretch>
          <a:fillRect/>
        </a:stretch>
      </xdr:blipFill>
      <xdr:spPr>
        <a:xfrm>
          <a:off x="11753215" y="153527125"/>
          <a:ext cx="1080135" cy="1083945"/>
        </a:xfrm>
        <a:prstGeom prst="rect">
          <a:avLst/>
        </a:prstGeom>
        <a:noFill/>
        <a:ln>
          <a:noFill/>
        </a:ln>
      </xdr:spPr>
    </xdr:pic>
  </etc:cellImage>
  <etc:cellImage>
    <xdr:pic>
      <xdr:nvPicPr>
        <xdr:cNvPr id="66" name="ID_CB3D5D9DC6584819B0EA9CA28B9D05B4"/>
        <xdr:cNvPicPr/>
      </xdr:nvPicPr>
      <xdr:blipFill>
        <a:blip r:embed="rId23">
          <a:extLst>
            <a:ext uri="{28A0092B-C50C-407E-A947-70E740481C1C}">
              <a14:useLocalDpi xmlns:a14="http://schemas.microsoft.com/office/drawing/2010/main" val="0"/>
            </a:ext>
          </a:extLst>
        </a:blip>
        <a:stretch>
          <a:fillRect/>
        </a:stretch>
      </xdr:blipFill>
      <xdr:spPr>
        <a:xfrm>
          <a:off x="11785600" y="164170360"/>
          <a:ext cx="1080135" cy="1080135"/>
        </a:xfrm>
        <a:prstGeom prst="rect">
          <a:avLst/>
        </a:prstGeom>
      </xdr:spPr>
    </xdr:pic>
  </etc:cellImage>
  <etc:cellImage>
    <xdr:pic>
      <xdr:nvPicPr>
        <xdr:cNvPr id="8" name="ID_D68B5F3E191647858CD1F243C571B105" descr="图片1"/>
        <xdr:cNvPicPr/>
      </xdr:nvPicPr>
      <xdr:blipFill>
        <a:blip r:embed="rId24"/>
        <a:stretch>
          <a:fillRect/>
        </a:stretch>
      </xdr:blipFill>
      <xdr:spPr>
        <a:xfrm>
          <a:off x="13296900" y="11519535"/>
          <a:ext cx="1080135" cy="1080135"/>
        </a:xfrm>
        <a:prstGeom prst="rect">
          <a:avLst/>
        </a:prstGeom>
      </xdr:spPr>
    </xdr:pic>
  </etc:cellImage>
  <etc:cellImage>
    <xdr:pic>
      <xdr:nvPicPr>
        <xdr:cNvPr id="9" name="ID_6ED6706EC1A04AF7B3211EAD640D9219" descr="微信图片_20240531151422"/>
        <xdr:cNvPicPr/>
      </xdr:nvPicPr>
      <xdr:blipFill>
        <a:blip r:embed="rId25"/>
        <a:stretch>
          <a:fillRect/>
        </a:stretch>
      </xdr:blipFill>
      <xdr:spPr>
        <a:xfrm>
          <a:off x="13240385" y="13849350"/>
          <a:ext cx="1080135" cy="1080135"/>
        </a:xfrm>
        <a:prstGeom prst="rect">
          <a:avLst/>
        </a:prstGeom>
      </xdr:spPr>
    </xdr:pic>
  </etc:cellImage>
  <etc:cellImage>
    <xdr:pic>
      <xdr:nvPicPr>
        <xdr:cNvPr id="5" name="ID_1113EF7093304A0E81037314B9D083F2"/>
        <xdr:cNvPicPr/>
      </xdr:nvPicPr>
      <xdr:blipFill>
        <a:blip r:embed="rId26"/>
        <a:stretch>
          <a:fillRect/>
        </a:stretch>
      </xdr:blipFill>
      <xdr:spPr>
        <a:xfrm>
          <a:off x="13195935" y="4305935"/>
          <a:ext cx="1080135" cy="1080135"/>
        </a:xfrm>
        <a:prstGeom prst="rect">
          <a:avLst/>
        </a:prstGeom>
        <a:noFill/>
        <a:ln w="9525">
          <a:noFill/>
        </a:ln>
      </xdr:spPr>
    </xdr:pic>
  </etc:cellImage>
  <etc:cellImage>
    <xdr:pic>
      <xdr:nvPicPr>
        <xdr:cNvPr id="15" name="ID_A1D4C0D9BD4D4FBBB453D233EDB88EF5"/>
        <xdr:cNvPicPr/>
      </xdr:nvPicPr>
      <xdr:blipFill>
        <a:blip r:embed="rId27"/>
        <a:stretch>
          <a:fillRect/>
        </a:stretch>
      </xdr:blipFill>
      <xdr:spPr>
        <a:xfrm>
          <a:off x="13296265" y="33834070"/>
          <a:ext cx="1080135" cy="1080135"/>
        </a:xfrm>
        <a:prstGeom prst="rect">
          <a:avLst/>
        </a:prstGeom>
        <a:noFill/>
        <a:ln w="9525">
          <a:noFill/>
        </a:ln>
      </xdr:spPr>
    </xdr:pic>
  </etc:cellImage>
  <etc:cellImage>
    <xdr:pic>
      <xdr:nvPicPr>
        <xdr:cNvPr id="25" name="ID_2C373A2A93B744E68C63C3E2BD99CEE6" descr="龙图官网"/>
        <xdr:cNvPicPr/>
      </xdr:nvPicPr>
      <xdr:blipFill>
        <a:blip r:embed="rId28"/>
        <a:stretch>
          <a:fillRect/>
        </a:stretch>
      </xdr:blipFill>
      <xdr:spPr>
        <a:xfrm>
          <a:off x="9353550" y="3416300"/>
          <a:ext cx="1080135" cy="1080135"/>
        </a:xfrm>
        <a:prstGeom prst="rect">
          <a:avLst/>
        </a:prstGeom>
      </xdr:spPr>
    </xdr:pic>
  </etc:cellImage>
  <etc:cellImage>
    <xdr:pic>
      <xdr:nvPicPr>
        <xdr:cNvPr id="20" name="ID_B6FAD455A78349F5B03DDA3F4626738C" descr="1719218701(1)"/>
        <xdr:cNvPicPr/>
      </xdr:nvPicPr>
      <xdr:blipFill>
        <a:blip r:embed="rId29"/>
        <a:stretch>
          <a:fillRect/>
        </a:stretch>
      </xdr:blipFill>
      <xdr:spPr>
        <a:xfrm>
          <a:off x="9335770" y="13925550"/>
          <a:ext cx="1080135" cy="1080135"/>
        </a:xfrm>
        <a:prstGeom prst="rect">
          <a:avLst/>
        </a:prstGeom>
      </xdr:spPr>
    </xdr:pic>
  </etc:cellImage>
  <etc:cellImage>
    <xdr:pic>
      <xdr:nvPicPr>
        <xdr:cNvPr id="12" name="ID_B3F06187BDB043A9898C9C318526158A" descr="C:/Users/Administrator/Desktop/宣传/logo/紫实微信公众号二维码.jpg紫实微信公众号二维码"/>
        <xdr:cNvPicPr>
          <a:picLocks noChangeAspect="1"/>
        </xdr:cNvPicPr>
      </xdr:nvPicPr>
      <xdr:blipFill>
        <a:blip r:embed="rId30"/>
        <a:srcRect l="187" t="-27" r="187" b="27"/>
        <a:stretch>
          <a:fillRect/>
        </a:stretch>
      </xdr:blipFill>
      <xdr:spPr>
        <a:xfrm>
          <a:off x="7703185" y="1720215"/>
          <a:ext cx="1184910" cy="1189355"/>
        </a:xfrm>
        <a:prstGeom prst="rect">
          <a:avLst/>
        </a:prstGeom>
      </xdr:spPr>
    </xdr:pic>
  </etc:cellImage>
</etc:cellImages>
</file>

<file path=xl/sharedStrings.xml><?xml version="1.0" encoding="utf-8"?>
<sst xmlns="http://schemas.openxmlformats.org/spreadsheetml/2006/main" count="101" uniqueCount="96">
  <si>
    <t>生态环境监测</t>
  </si>
  <si>
    <t>序号</t>
  </si>
  <si>
    <t>机构名称</t>
  </si>
  <si>
    <t>注册地址</t>
  </si>
  <si>
    <t>联系人</t>
  </si>
  <si>
    <t>联系电话</t>
  </si>
  <si>
    <t>企业信息（二维码）</t>
  </si>
  <si>
    <t>安徽诚翔分析测试科技有限公司</t>
  </si>
  <si>
    <t>合肥市高新区习友路1688#3号楼5层</t>
  </si>
  <si>
    <t>陈**</t>
  </si>
  <si>
    <t>安徽工和环境监测有限责任公司</t>
  </si>
  <si>
    <t>合肥市高新区柏堰科技园香樟大道168号科技实业园D-19楼4D19室</t>
  </si>
  <si>
    <t>王*</t>
  </si>
  <si>
    <t>安徽海峰分析测试科技有限公司</t>
  </si>
  <si>
    <t>安徽省合肥市庐阳中科大校友创新园13号楼</t>
  </si>
  <si>
    <t>丁**</t>
  </si>
  <si>
    <t>安徽禾美环保集团有限公司</t>
  </si>
  <si>
    <t>合肥市蜀山经济技术开发区湖光路自主创新产业基地三期（南区）B座215-13</t>
  </si>
  <si>
    <t>汪**</t>
  </si>
  <si>
    <t>安徽环能环境监测有限责任公司</t>
  </si>
  <si>
    <t>安徽省铜陵市经济开发区泰山大道北段466号</t>
  </si>
  <si>
    <t>帅*</t>
  </si>
  <si>
    <t>安徽凯越固体废物检测技术有限公司</t>
  </si>
  <si>
    <t>安徽省滁州市南谯区沙河镇油坊村（滁州市南谯区循环经济产业园）</t>
  </si>
  <si>
    <t>吴**</t>
  </si>
  <si>
    <t>安徽科欣环保股份有限公司</t>
  </si>
  <si>
    <t>安徽省合肥市经济技术开发区九龙路168号合肥创新中心3幢</t>
  </si>
  <si>
    <t>朱**</t>
  </si>
  <si>
    <t>安徽龙图检验检测科技有限公司</t>
  </si>
  <si>
    <t>合肥市高新区潜水东路5-1五楼</t>
  </si>
  <si>
    <t>张*</t>
  </si>
  <si>
    <t>安徽冉启检测科技有限公司</t>
  </si>
  <si>
    <t>合肥市包河区纬五路28号包河工业园汽车零部件4#厂房2层</t>
  </si>
  <si>
    <t>姚*</t>
  </si>
  <si>
    <t>安徽省创怡检测服务有限责任公司</t>
  </si>
  <si>
    <t>安徽省合肥市长丰县双墩镇梅冲湖路与凤亭路交口南150米综合楼</t>
  </si>
  <si>
    <t>黄**</t>
  </si>
  <si>
    <t xml:space="preserve">安徽省佳逸环保科技有限公司 </t>
  </si>
  <si>
    <t>安徽省蚌埠市蚌山区雪华乡解放路669号雪华中央国际2号楼20、21层</t>
  </si>
  <si>
    <t>陈*</t>
  </si>
  <si>
    <t>安徽省清析检测技术有限公司</t>
  </si>
  <si>
    <t>安徽省合肥市经济技术开发区厚德路175号合肥启迪科技城创客空间D幢5层</t>
  </si>
  <si>
    <t>闫**</t>
  </si>
  <si>
    <t>安徽世标检测技术有限公司</t>
  </si>
  <si>
    <t>安徽省合肥市经济技术开发区九龙路168号东湖创新中心1#楼5-6层</t>
  </si>
  <si>
    <t>何*</t>
  </si>
  <si>
    <t>安徽泰科检测科技有限公司</t>
  </si>
  <si>
    <t>安徽省合肥市蜀山经济开发区湖光路1299号电商二期1栋1层西</t>
  </si>
  <si>
    <t>徐**</t>
  </si>
  <si>
    <t>安徽天晟环保科技有限公司</t>
  </si>
  <si>
    <t>安徽省蚌埠市大学科技园12号楼5层</t>
  </si>
  <si>
    <t>郜*</t>
  </si>
  <si>
    <t>安徽田博仕检测有限公司</t>
  </si>
  <si>
    <t>安徽省合肥市包河区徽商总部广场B-办1009</t>
  </si>
  <si>
    <t>何**</t>
  </si>
  <si>
    <t>安徽长之源环境工程有限公司</t>
  </si>
  <si>
    <t>合肥市包河区大连路6686号徽商总部广场B-办1001</t>
  </si>
  <si>
    <t>程*</t>
  </si>
  <si>
    <t>安徽中公检测科技有限公司</t>
  </si>
  <si>
    <t>合肥市包河经济开发区花园大道北工业厂房10号4月</t>
  </si>
  <si>
    <t>鲁*</t>
  </si>
  <si>
    <t>阜阳三达环境检测有限公司</t>
  </si>
  <si>
    <t>安徽省阜阳市阜阳经济技术开发区京九办事处淮河路366号天瑞名城名庭苑C7＃楼204室</t>
  </si>
  <si>
    <t>刘*</t>
  </si>
  <si>
    <t>合肥海正环境监测有限责任公司</t>
  </si>
  <si>
    <t>合肥市高新区创新产业园二期F5栋12层</t>
  </si>
  <si>
    <t>孙*</t>
  </si>
  <si>
    <t>合肥合大环境检测股份有限公司</t>
  </si>
  <si>
    <t>安徽省合肥市高新区潜水东路5-1五楼502-508</t>
  </si>
  <si>
    <t>余*</t>
  </si>
  <si>
    <t>合肥市浩悦环境工程有限公司</t>
  </si>
  <si>
    <t>长丰县吴山镇合淮路东侧</t>
  </si>
  <si>
    <t>童**</t>
  </si>
  <si>
    <t>合肥紫实检测技术有限责任公司</t>
  </si>
  <si>
    <t>安徽省合肥市经济技术开发区始信路789号研发中心401室</t>
  </si>
  <si>
    <t xml:space="preserve">15256026808
</t>
  </si>
  <si>
    <t>江苏河海环境科学研究院有限公司</t>
  </si>
  <si>
    <t>南京市鼓楼区西康路1号</t>
  </si>
  <si>
    <t>覃**</t>
  </si>
  <si>
    <t>南京苏鄂环保科技有限公司</t>
  </si>
  <si>
    <t>南京市江宁区东吉大道1号（江宁开发区）</t>
  </si>
  <si>
    <t>18857224661</t>
  </si>
  <si>
    <t>山东中泽环境检测有限公司</t>
  </si>
  <si>
    <t>山东省东营市东营区西三路217号东营市胜利大学生创业园</t>
  </si>
  <si>
    <t>唐*</t>
  </si>
  <si>
    <t>上海垄中环境检测技术有限公司</t>
  </si>
  <si>
    <t>上海市浦东新区民风路80号5层</t>
  </si>
  <si>
    <t xml:space="preserve">18855152939
</t>
  </si>
  <si>
    <t>生态环境部华南环境科学研究所</t>
  </si>
  <si>
    <t>广东省广州市黄埔区瑞和路18号</t>
  </si>
  <si>
    <t>生态环境部淮河流域生态环境监督管理局生态环境监测与科学研究中心</t>
  </si>
  <si>
    <t>安徽省蚌埠市凤阳西路41号</t>
  </si>
  <si>
    <t>王**</t>
  </si>
  <si>
    <t>中南安全环境技术研究院股份有限公司安徽分公司</t>
  </si>
  <si>
    <t>合肥市蜀山区怀宁路1800号安德大厦A座905</t>
  </si>
  <si>
    <t>备注：
1.需求单位根据自身实际，也可选择未纳入超市的机构，任何单位和个人不得干预、推荐、指定环保中介服务机构；
2.以上材料由环保中介服务机构自主申报提供，环保中介服务机构对材料的真实性、准确性、有效性负责；
3.表格名单按首字母排序，仅供参考，后期将根据企业申报情况动态调整；
4.首次公布后，动态更新，环保中介服务机构可以自主申请进入与退出，新申报机构可在每月25日前进行申报（详见征集公告）。
5.咨询电话：0552-3114079（蚌埠市生态环境局行政审批和营商环境科）
  监督电话：0552-3119768（蚌埠市纪委监委驻市生态环境局纪检监察组）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</si>
</sst>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8"/>
      <color theme="1"/>
      <name val="方正小标宋简体"/>
      <charset val="134"/>
    </font>
    <font>
      <sz val="11"/>
      <color theme="1"/>
      <name val="黑体"/>
      <charset val="134"/>
    </font>
    <font>
      <sz val="11"/>
      <color rgb="FF000000"/>
      <name val="宋体"/>
      <charset val="134"/>
      <scheme val="minor"/>
    </font>
    <font>
      <sz val="11"/>
      <name val="宋体"/>
      <charset val="204"/>
      <scheme val="minor"/>
    </font>
    <font>
      <sz val="11"/>
      <name val="宋体"/>
      <charset val="134"/>
      <scheme val="minor"/>
    </font>
    <font>
      <sz val="11"/>
      <color rgb="FF000000"/>
      <name val="宋体"/>
      <charset val="204"/>
      <scheme val="minor"/>
    </font>
    <font>
      <u/>
      <sz val="11"/>
      <color rgb="FF800080"/>
      <name val="宋体"/>
      <charset val="0"/>
      <scheme val="minor"/>
    </font>
    <font>
      <sz val="11"/>
      <name val="SimSun"/>
      <charset val="204"/>
    </font>
    <font>
      <sz val="11"/>
      <name val="SimSun"/>
      <charset val="134"/>
    </font>
    <font>
      <sz val="11"/>
      <color rgb="FF000000"/>
      <name val="SimSun"/>
      <charset val="134"/>
    </font>
    <font>
      <sz val="11"/>
      <color rgb="FF000000"/>
      <name val="Arial"/>
      <charset val="204"/>
    </font>
    <font>
      <sz val="11"/>
      <name val="黑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xf>
    <xf numFmtId="0" fontId="7" fillId="0" borderId="1" xfId="6" applyFont="1" applyBorder="1" applyAlignment="1">
      <alignment horizontal="center" vertical="center"/>
    </xf>
    <xf numFmtId="0" fontId="0" fillId="0" borderId="1" xfId="0" applyBorder="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1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0" Type="http://schemas.openxmlformats.org/officeDocument/2006/relationships/image" Target="media/image30.jpe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jpe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F33"/>
  <sheetViews>
    <sheetView tabSelected="1" topLeftCell="A30" workbookViewId="0">
      <selection activeCell="B32" sqref="B32"/>
    </sheetView>
  </sheetViews>
  <sheetFormatPr defaultColWidth="9" defaultRowHeight="13.5" outlineLevelCol="5"/>
  <cols>
    <col min="1" max="1" width="6.375" customWidth="1"/>
    <col min="2" max="2" width="42.9166666666667" customWidth="1"/>
    <col min="3" max="3" width="84.7166666666667" customWidth="1"/>
    <col min="4" max="4" width="18.325" customWidth="1"/>
    <col min="5" max="5" width="12.625" customWidth="1"/>
    <col min="6" max="6" width="23.7" customWidth="1"/>
  </cols>
  <sheetData>
    <row r="1" ht="36.75" spans="1:6">
      <c r="A1" s="1" t="s">
        <v>0</v>
      </c>
      <c r="B1" s="1"/>
      <c r="C1" s="1"/>
      <c r="D1" s="1"/>
      <c r="E1" s="1"/>
      <c r="F1" s="1"/>
    </row>
    <row r="2" spans="1:6">
      <c r="A2" s="2" t="s">
        <v>1</v>
      </c>
      <c r="B2" s="2" t="s">
        <v>2</v>
      </c>
      <c r="C2" s="2" t="s">
        <v>3</v>
      </c>
      <c r="D2" s="3" t="s">
        <v>4</v>
      </c>
      <c r="E2" s="2" t="s">
        <v>5</v>
      </c>
      <c r="F2" s="2" t="s">
        <v>6</v>
      </c>
    </row>
    <row r="3" ht="87.3" spans="1:6">
      <c r="A3" s="4">
        <v>1</v>
      </c>
      <c r="B3" s="4" t="s">
        <v>7</v>
      </c>
      <c r="C3" s="4" t="s">
        <v>8</v>
      </c>
      <c r="D3" s="4" t="s">
        <v>9</v>
      </c>
      <c r="E3" s="5">
        <v>15665431809</v>
      </c>
      <c r="F3" s="4" t="str">
        <f>_xlfn.DISPIMG("ID_D68B5F3E191647858CD1F243C571B105",1)</f>
        <v>=DISPIMG("ID_D68B5F3E191647858CD1F243C571B105",1)</v>
      </c>
    </row>
    <row r="4" ht="87.1" spans="1:6">
      <c r="A4" s="6">
        <v>2</v>
      </c>
      <c r="B4" s="7" t="s">
        <v>10</v>
      </c>
      <c r="C4" s="8" t="s">
        <v>11</v>
      </c>
      <c r="D4" s="5" t="s">
        <v>12</v>
      </c>
      <c r="E4" s="6">
        <v>15155901606</v>
      </c>
      <c r="F4" s="9" t="str">
        <f>_xlfn.DISPIMG("ID_FEA64B5E02B24B6F8F988C4393C5ACEA",1)</f>
        <v>=DISPIMG("ID_FEA64B5E02B24B6F8F988C4393C5ACEA",1)</v>
      </c>
    </row>
    <row r="5" ht="87.3" spans="1:6">
      <c r="A5" s="6">
        <v>3</v>
      </c>
      <c r="B5" s="4" t="s">
        <v>13</v>
      </c>
      <c r="C5" s="4" t="s">
        <v>14</v>
      </c>
      <c r="D5" s="4" t="s">
        <v>15</v>
      </c>
      <c r="E5" s="5">
        <v>18656680836</v>
      </c>
      <c r="F5" s="4" t="str">
        <f>_xlfn.DISPIMG("ID_6ED6706EC1A04AF7B3211EAD640D9219",1)</f>
        <v>=DISPIMG("ID_6ED6706EC1A04AF7B3211EAD640D9219",1)</v>
      </c>
    </row>
    <row r="6" ht="86.95" spans="1:6">
      <c r="A6" s="6">
        <v>4</v>
      </c>
      <c r="B6" s="7" t="s">
        <v>16</v>
      </c>
      <c r="C6" s="7" t="s">
        <v>17</v>
      </c>
      <c r="D6" s="5" t="s">
        <v>18</v>
      </c>
      <c r="E6" s="7">
        <v>13665510492</v>
      </c>
      <c r="F6" s="7" t="str">
        <f>_xlfn.DISPIMG("ID_F1FA068F9C5B4F29AA008C68C9D153C6",1)</f>
        <v>=DISPIMG("ID_F1FA068F9C5B4F29AA008C68C9D153C6",1)</v>
      </c>
    </row>
    <row r="7" ht="87.3" spans="1:6">
      <c r="A7" s="6">
        <v>5</v>
      </c>
      <c r="B7" s="4" t="s">
        <v>19</v>
      </c>
      <c r="C7" s="4" t="s">
        <v>20</v>
      </c>
      <c r="D7" s="5" t="s">
        <v>21</v>
      </c>
      <c r="E7" s="4">
        <v>15005621590</v>
      </c>
      <c r="F7" s="10" t="str">
        <f>_xlfn.DISPIMG("ID_94A2828ACBF5461F9B8A631D1C46ABE0",1)</f>
        <v>=DISPIMG("ID_94A2828ACBF5461F9B8A631D1C46ABE0",1)</v>
      </c>
    </row>
    <row r="8" ht="87.3" spans="1:6">
      <c r="A8" s="6">
        <v>6</v>
      </c>
      <c r="B8" s="7" t="s">
        <v>22</v>
      </c>
      <c r="C8" s="7" t="s">
        <v>23</v>
      </c>
      <c r="D8" s="5" t="s">
        <v>24</v>
      </c>
      <c r="E8" s="7">
        <v>15905500976</v>
      </c>
      <c r="F8" s="7" t="str">
        <f>_xlfn.DISPIMG("ID_A3412A95E12143C6BA6906D28F852706",1)</f>
        <v>=DISPIMG("ID_A3412A95E12143C6BA6906D28F852706",1)</v>
      </c>
    </row>
    <row r="9" ht="99" customHeight="1" spans="1:6">
      <c r="A9" s="6">
        <v>7</v>
      </c>
      <c r="B9" s="4" t="s">
        <v>25</v>
      </c>
      <c r="C9" s="4" t="s">
        <v>26</v>
      </c>
      <c r="D9" s="5" t="s">
        <v>27</v>
      </c>
      <c r="E9" s="4">
        <v>13955113076</v>
      </c>
      <c r="F9" s="4" t="str">
        <f>_xlfn.DISPIMG("ID_EEEB5D981E4B450F8B571D590A5F3C6D",1)</f>
        <v>=DISPIMG("ID_EEEB5D981E4B450F8B571D590A5F3C6D",1)</v>
      </c>
    </row>
    <row r="10" ht="87.3" spans="1:6">
      <c r="A10" s="6">
        <v>8</v>
      </c>
      <c r="B10" s="4" t="s">
        <v>28</v>
      </c>
      <c r="C10" s="4" t="s">
        <v>29</v>
      </c>
      <c r="D10" s="10" t="s">
        <v>30</v>
      </c>
      <c r="E10" s="10">
        <v>18226631513</v>
      </c>
      <c r="F10" s="11" t="str">
        <f>_xlfn.DISPIMG("ID_2C373A2A93B744E68C63C3E2BD99CEE6",1)</f>
        <v>=DISPIMG("ID_2C373A2A93B744E68C63C3E2BD99CEE6",1)</v>
      </c>
    </row>
    <row r="11" ht="87.3" spans="1:6">
      <c r="A11" s="6">
        <v>9</v>
      </c>
      <c r="B11" s="4" t="s">
        <v>31</v>
      </c>
      <c r="C11" s="4" t="s">
        <v>32</v>
      </c>
      <c r="D11" s="5" t="s">
        <v>33</v>
      </c>
      <c r="E11" s="4">
        <v>15505510620</v>
      </c>
      <c r="F11" s="10" t="str">
        <f>_xlfn.DISPIMG("ID_4A1390AC004746A4A98B0159EF869CAD",1)</f>
        <v>=DISPIMG("ID_4A1390AC004746A4A98B0159EF869CAD",1)</v>
      </c>
    </row>
    <row r="12" ht="87.35" spans="1:6">
      <c r="A12" s="6">
        <v>10</v>
      </c>
      <c r="B12" s="4" t="s">
        <v>34</v>
      </c>
      <c r="C12" s="4" t="s">
        <v>35</v>
      </c>
      <c r="D12" s="5" t="s">
        <v>36</v>
      </c>
      <c r="E12" s="4">
        <v>15375303594</v>
      </c>
      <c r="F12" s="10" t="str">
        <f>_xlfn.DISPIMG("ID_38960D5BC1034139AB86CC1EB7A07D2B",1)</f>
        <v>=DISPIMG("ID_38960D5BC1034139AB86CC1EB7A07D2B",1)</v>
      </c>
    </row>
    <row r="13" ht="87.3" spans="1:6">
      <c r="A13" s="6">
        <v>11</v>
      </c>
      <c r="B13" s="4" t="s">
        <v>37</v>
      </c>
      <c r="C13" s="4" t="s">
        <v>38</v>
      </c>
      <c r="D13" s="4" t="s">
        <v>39</v>
      </c>
      <c r="E13" s="5">
        <v>13855210529</v>
      </c>
      <c r="F13" s="4" t="str">
        <f>_xlfn.DISPIMG("ID_1113EF7093304A0E81037314B9D083F2",1)</f>
        <v>=DISPIMG("ID_1113EF7093304A0E81037314B9D083F2",1)</v>
      </c>
    </row>
    <row r="14" ht="87.15" spans="1:6">
      <c r="A14" s="6">
        <v>12</v>
      </c>
      <c r="B14" s="4" t="s">
        <v>40</v>
      </c>
      <c r="C14" s="4" t="s">
        <v>41</v>
      </c>
      <c r="D14" s="5" t="s">
        <v>42</v>
      </c>
      <c r="E14" s="4">
        <v>17605549343</v>
      </c>
      <c r="F14" s="10" t="str">
        <f>_xlfn.DISPIMG("ID_C3E19ADCDD1B4DE5BA3E2F0FBE85FD2A",1)</f>
        <v>=DISPIMG("ID_C3E19ADCDD1B4DE5BA3E2F0FBE85FD2A",1)</v>
      </c>
    </row>
    <row r="15" ht="87.65" spans="1:6">
      <c r="A15" s="6">
        <v>13</v>
      </c>
      <c r="B15" s="4" t="s">
        <v>43</v>
      </c>
      <c r="C15" s="4" t="s">
        <v>44</v>
      </c>
      <c r="D15" s="5" t="s">
        <v>45</v>
      </c>
      <c r="E15" s="4">
        <v>18155150517</v>
      </c>
      <c r="F15" s="10" t="str">
        <f>_xlfn.DISPIMG("ID_B9964A2D3A7749D6939C9A5810712C62",1)</f>
        <v>=DISPIMG("ID_B9964A2D3A7749D6939C9A5810712C62",1)</v>
      </c>
    </row>
    <row r="16" ht="87.3" spans="1:6">
      <c r="A16" s="6">
        <v>14</v>
      </c>
      <c r="B16" s="4" t="s">
        <v>46</v>
      </c>
      <c r="C16" s="4" t="s">
        <v>47</v>
      </c>
      <c r="D16" s="5" t="s">
        <v>48</v>
      </c>
      <c r="E16" s="4">
        <v>13965039809</v>
      </c>
      <c r="F16" s="10" t="str">
        <f>_xlfn.DISPIMG("ID_EC6BDC3004394FB69FA74FCCE65AA1E6",1)</f>
        <v>=DISPIMG("ID_EC6BDC3004394FB69FA74FCCE65AA1E6",1)</v>
      </c>
    </row>
    <row r="17" ht="80.95" spans="1:6">
      <c r="A17" s="6">
        <v>15</v>
      </c>
      <c r="B17" s="4" t="s">
        <v>49</v>
      </c>
      <c r="C17" s="4" t="s">
        <v>50</v>
      </c>
      <c r="D17" s="5" t="s">
        <v>51</v>
      </c>
      <c r="E17" s="4">
        <v>18105526363</v>
      </c>
      <c r="F17" s="12" t="str">
        <f>_xlfn.DISPIMG("ID_1E6A263848F242788564E52AAA5B56B1",1)</f>
        <v>=DISPIMG("ID_1E6A263848F242788564E52AAA5B56B1",1)</v>
      </c>
    </row>
    <row r="18" ht="87.3" spans="1:6">
      <c r="A18" s="6">
        <v>16</v>
      </c>
      <c r="B18" s="4" t="s">
        <v>52</v>
      </c>
      <c r="C18" s="4" t="s">
        <v>53</v>
      </c>
      <c r="D18" s="5" t="s">
        <v>54</v>
      </c>
      <c r="E18" s="4">
        <v>17355525668</v>
      </c>
      <c r="F18" s="10" t="str">
        <f>_xlfn.DISPIMG("ID_58CA1FFD7A6047D2A82CAC466A4C35D6",1)</f>
        <v>=DISPIMG("ID_58CA1FFD7A6047D2A82CAC466A4C35D6",1)</v>
      </c>
    </row>
    <row r="19" ht="87.3" spans="1:6">
      <c r="A19" s="6">
        <v>17</v>
      </c>
      <c r="B19" s="4" t="s">
        <v>55</v>
      </c>
      <c r="C19" s="4" t="s">
        <v>56</v>
      </c>
      <c r="D19" s="5" t="s">
        <v>57</v>
      </c>
      <c r="E19" s="4">
        <v>18356012327</v>
      </c>
      <c r="F19" s="10" t="str">
        <f>_xlfn.DISPIMG("ID_6C81E8A4DC20476C9B332D4853F75D46",1)</f>
        <v>=DISPIMG("ID_6C81E8A4DC20476C9B332D4853F75D46",1)</v>
      </c>
    </row>
    <row r="20" ht="87.5" spans="1:6">
      <c r="A20" s="6">
        <v>18</v>
      </c>
      <c r="B20" s="7" t="s">
        <v>58</v>
      </c>
      <c r="C20" s="8" t="s">
        <v>59</v>
      </c>
      <c r="D20" s="5" t="s">
        <v>60</v>
      </c>
      <c r="E20" s="7">
        <v>13813960918</v>
      </c>
      <c r="F20" s="10" t="str">
        <f>_xlfn.DISPIMG("ID_F2C5EA43E36C405B9B8ECD385160CCD8",1)</f>
        <v>=DISPIMG("ID_F2C5EA43E36C405B9B8ECD385160CCD8",1)</v>
      </c>
    </row>
    <row r="21" ht="87.3" spans="1:6">
      <c r="A21" s="6">
        <v>19</v>
      </c>
      <c r="B21" s="8" t="s">
        <v>61</v>
      </c>
      <c r="C21" s="8" t="s">
        <v>62</v>
      </c>
      <c r="D21" s="5" t="s">
        <v>63</v>
      </c>
      <c r="E21" s="8">
        <v>13721023896</v>
      </c>
      <c r="F21" s="10" t="str">
        <f>_xlfn.DISPIMG("ID_8B5307BE87914A08A51A56B8FC354102",1)</f>
        <v>=DISPIMG("ID_8B5307BE87914A08A51A56B8FC354102",1)</v>
      </c>
    </row>
    <row r="22" ht="87.3" spans="1:6">
      <c r="A22" s="6">
        <v>20</v>
      </c>
      <c r="B22" s="4" t="s">
        <v>64</v>
      </c>
      <c r="C22" s="4" t="s">
        <v>65</v>
      </c>
      <c r="D22" s="5" t="s">
        <v>66</v>
      </c>
      <c r="E22" s="4">
        <v>13866173678</v>
      </c>
      <c r="F22" s="12" t="str">
        <f>_xlfn.DISPIMG("ID_C060E21556BE4C5CB851D66381E6978A",1)</f>
        <v>=DISPIMG("ID_C060E21556BE4C5CB851D66381E6978A",1)</v>
      </c>
    </row>
    <row r="23" ht="87.25" spans="1:6">
      <c r="A23" s="6">
        <v>21</v>
      </c>
      <c r="B23" s="4" t="s">
        <v>67</v>
      </c>
      <c r="C23" s="4" t="s">
        <v>68</v>
      </c>
      <c r="D23" s="5" t="s">
        <v>69</v>
      </c>
      <c r="E23" s="4">
        <v>18855579319</v>
      </c>
      <c r="F23" s="10" t="str">
        <f>_xlfn.DISPIMG("ID_17B851AA5D6546DBB8A845F4462BA4F9",1)</f>
        <v>=DISPIMG("ID_17B851AA5D6546DBB8A845F4462BA4F9",1)</v>
      </c>
    </row>
    <row r="24" ht="87.8" spans="1:6">
      <c r="A24" s="6">
        <v>22</v>
      </c>
      <c r="B24" s="8" t="s">
        <v>70</v>
      </c>
      <c r="C24" s="8" t="s">
        <v>71</v>
      </c>
      <c r="D24" s="5" t="s">
        <v>72</v>
      </c>
      <c r="E24" s="8">
        <v>13625640120</v>
      </c>
      <c r="F24" s="10" t="str">
        <f>_xlfn.DISPIMG("ID_B00F94CA42C14ACE83C1B53E3AE782F3",1)</f>
        <v>=DISPIMG("ID_B00F94CA42C14ACE83C1B53E3AE782F3",1)</v>
      </c>
    </row>
    <row r="25" ht="95.9" spans="1:6">
      <c r="A25" s="6">
        <v>23</v>
      </c>
      <c r="B25" s="4" t="s">
        <v>73</v>
      </c>
      <c r="C25" s="4" t="s">
        <v>74</v>
      </c>
      <c r="D25" s="4" t="s">
        <v>54</v>
      </c>
      <c r="E25" s="4" t="s">
        <v>75</v>
      </c>
      <c r="F25" s="13" t="str">
        <f>_xlfn.DISPIMG("ID_B3F06187BDB043A9898C9C318526158A",1)</f>
        <v>=DISPIMG("ID_B3F06187BDB043A9898C9C318526158A",1)</v>
      </c>
    </row>
    <row r="26" ht="87.3" spans="1:6">
      <c r="A26" s="6">
        <v>24</v>
      </c>
      <c r="B26" s="4" t="s">
        <v>76</v>
      </c>
      <c r="C26" s="4" t="s">
        <v>77</v>
      </c>
      <c r="D26" s="10" t="s">
        <v>78</v>
      </c>
      <c r="E26" s="4">
        <v>18822078603</v>
      </c>
      <c r="F26" s="11" t="str">
        <f>_xlfn.DISPIMG("ID_B6FAD455A78349F5B03DDA3F4626738C",1)</f>
        <v>=DISPIMG("ID_B6FAD455A78349F5B03DDA3F4626738C",1)</v>
      </c>
    </row>
    <row r="27" ht="87.3" spans="1:6">
      <c r="A27" s="6">
        <v>25</v>
      </c>
      <c r="B27" s="8" t="s">
        <v>79</v>
      </c>
      <c r="C27" s="8" t="s">
        <v>80</v>
      </c>
      <c r="D27" s="5" t="s">
        <v>12</v>
      </c>
      <c r="E27" s="8" t="s">
        <v>81</v>
      </c>
      <c r="F27" s="10" t="str">
        <f>_xlfn.DISPIMG("ID_7D95A5A938A442F7976B8C662F8347E0",1)</f>
        <v>=DISPIMG("ID_7D95A5A938A442F7976B8C662F8347E0",1)</v>
      </c>
    </row>
    <row r="28" ht="87.3" spans="1:6">
      <c r="A28" s="6">
        <v>26</v>
      </c>
      <c r="B28" s="4" t="s">
        <v>82</v>
      </c>
      <c r="C28" s="4" t="s">
        <v>83</v>
      </c>
      <c r="D28" s="4" t="s">
        <v>84</v>
      </c>
      <c r="E28" s="5">
        <v>18860630855</v>
      </c>
      <c r="F28" s="4" t="str">
        <f>_xlfn.DISPIMG("ID_A1D4C0D9BD4D4FBBB453D233EDB88EF5",1)</f>
        <v>=DISPIMG("ID_A1D4C0D9BD4D4FBBB453D233EDB88EF5",1)</v>
      </c>
    </row>
    <row r="29" ht="87.3" spans="1:6">
      <c r="A29" s="6">
        <v>27</v>
      </c>
      <c r="B29" s="8" t="s">
        <v>85</v>
      </c>
      <c r="C29" s="8" t="s">
        <v>86</v>
      </c>
      <c r="D29" s="5" t="s">
        <v>69</v>
      </c>
      <c r="E29" s="8" t="s">
        <v>87</v>
      </c>
      <c r="F29" s="10" t="str">
        <f>_xlfn.DISPIMG("ID_BC7043DAAADE4E569338F7FA9DE38C2F",1)</f>
        <v>=DISPIMG("ID_BC7043DAAADE4E569338F7FA9DE38C2F",1)</v>
      </c>
    </row>
    <row r="30" ht="87.3" spans="1:6">
      <c r="A30" s="6">
        <v>28</v>
      </c>
      <c r="B30" s="8" t="s">
        <v>88</v>
      </c>
      <c r="C30" s="8" t="s">
        <v>89</v>
      </c>
      <c r="D30" s="5" t="s">
        <v>12</v>
      </c>
      <c r="E30" s="8">
        <v>13910035026</v>
      </c>
      <c r="F30" s="10" t="str">
        <f>_xlfn.DISPIMG("ID_22D236ACE2D84340832EEB7872347A50",1)</f>
        <v>=DISPIMG("ID_22D236ACE2D84340832EEB7872347A50",1)</v>
      </c>
    </row>
    <row r="31" ht="87.6" spans="1:6">
      <c r="A31" s="6">
        <v>29</v>
      </c>
      <c r="B31" s="4" t="s">
        <v>90</v>
      </c>
      <c r="C31" s="4" t="s">
        <v>91</v>
      </c>
      <c r="D31" s="5" t="s">
        <v>92</v>
      </c>
      <c r="E31" s="4">
        <v>18119726655</v>
      </c>
      <c r="F31" s="10" t="str">
        <f>_xlfn.DISPIMG("ID_F13A34C1F802456F8574829CA9949954",1)</f>
        <v>=DISPIMG("ID_F13A34C1F802456F8574829CA9949954",1)</v>
      </c>
    </row>
    <row r="32" customFormat="1" ht="87.3" spans="1:6">
      <c r="A32" s="6">
        <v>30</v>
      </c>
      <c r="B32" s="14" t="s">
        <v>93</v>
      </c>
      <c r="C32" s="15" t="s">
        <v>94</v>
      </c>
      <c r="D32" s="5" t="s">
        <v>12</v>
      </c>
      <c r="E32" s="16">
        <v>15505514420</v>
      </c>
      <c r="F32" s="17" t="str">
        <f>_xlfn.DISPIMG("ID_CB3D5D9DC6584819B0EA9CA28B9D05B4",1)</f>
        <v>=DISPIMG("ID_CB3D5D9DC6584819B0EA9CA28B9D05B4",1)</v>
      </c>
    </row>
    <row r="33" ht="106" customHeight="1" spans="1:6">
      <c r="A33" s="18" t="s">
        <v>95</v>
      </c>
      <c r="B33" s="18"/>
      <c r="C33" s="18"/>
      <c r="D33" s="18"/>
      <c r="E33" s="18"/>
      <c r="F33" s="18"/>
    </row>
  </sheetData>
  <autoFilter xmlns:etc="http://www.wps.cn/officeDocument/2017/etCustomData" ref="A2:G33" etc:filterBottomFollowUsedRange="0">
    <filterColumn colId="2">
      <filters>
        <filter val="安徽省蚌埠市蚌山区雪华乡解放路669号雪华中央国际2号楼20、21层"/>
        <filter val="安徽省蚌埠市大学科技园12号楼5层"/>
        <filter val="安徽省蚌埠市凤阳西路41号"/>
        <filter val="备注：&#10;1.需求单位根据自身实际，也可选择未纳入超市的机构，任何单位和个人不得干预、推荐、指定环保中介服务机构；&#10;2.以上材料由环保中介服务机构自主申报提供，环保中介服务机构对材料的真实性、准确性、有效性负责；&#10;3.表格名单按首字母排序，仅供参考，后期将根据企业申报情况动态调整；&#10;4.首次公布后，动态更新，环保中介服务机构可以自主申请进入与退出，新申报机构可在每月25日前进行申报（详见征集公告）。&#10;5.咨询电话：0552-3114079（蚌埠市生态环境局行政审批和营商环境科）&#10;  监督电话：0552-3119768（蚌埠市纪委监委驻市生态环境局纪检监察组）"/>
      </filters>
    </filterColumn>
    <extLst/>
  </autoFilter>
  <sortState ref="A3:F32">
    <sortCondition ref="B3"/>
  </sortState>
  <mergeCells count="2">
    <mergeCell ref="A1:F1"/>
    <mergeCell ref="A33:F33"/>
  </mergeCell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沈子剑</dc:creator>
  <cp:lastModifiedBy>┈┾瓦尔登湖畔づ</cp:lastModifiedBy>
  <dcterms:created xsi:type="dcterms:W3CDTF">2024-05-29T00:37:00Z</dcterms:created>
  <dcterms:modified xsi:type="dcterms:W3CDTF">2024-12-17T01:17:46Z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D6E1D41055AE4A5F8D578A2AF4111DBC_13</vt:lpwstr>
  </property>
  <property fmtid="{D5CDD505-2E9C-101B-9397-08002B2CF9AE}" pid="3" name="KSOProductBuildVer">
    <vt:lpwstr>2052-12.1.0.19302</vt:lpwstr>
  </property>
</Properties>
</file>